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Plan de acción" sheetId="2" state="visible" r:id="rId2"/>
    <sheet name="Gráficos" sheetId="3" state="visible" r:id="rId3"/>
    <sheet name="Históric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S/ &quot;#,##0"/>
    <numFmt numFmtId="165" formatCode="&quot;S/ &quot;#,##0.00"/>
    <numFmt numFmtId="166" formatCode="0.0"/>
  </numFmts>
  <fonts count="20">
    <font>
      <name val="Calibri"/>
      <family val="2"/>
      <color theme="1"/>
      <sz val="11"/>
      <scheme val="minor"/>
    </font>
    <font>
      <name val="Calibri"/>
      <b val="1"/>
      <color rgb="000A0B0D"/>
      <sz val="13"/>
    </font>
    <font>
      <color rgb="007C828A"/>
      <sz val="10"/>
    </font>
    <font>
      <b val="1"/>
      <color rgb="000A0B0D"/>
      <sz val="11"/>
    </font>
    <font>
      <color rgb="007C828A"/>
      <sz val="9"/>
    </font>
    <font>
      <color rgb="001E50FA"/>
      <sz val="9"/>
    </font>
    <font>
      <b val="1"/>
      <color rgb="001E50FA"/>
      <sz val="10"/>
    </font>
    <font>
      <sz val="11"/>
    </font>
    <font>
      <color rgb="003B4049"/>
      <sz val="11"/>
    </font>
    <font>
      <b val="1"/>
      <color rgb="000A0B0D"/>
      <sz val="10"/>
    </font>
    <font>
      <b val="1"/>
      <color rgb="001E50FA"/>
      <sz val="11"/>
    </font>
    <font>
      <b val="1"/>
      <color rgb="0000A3A3"/>
      <sz val="11"/>
    </font>
    <font>
      <b val="1"/>
      <color rgb="000B7A63"/>
      <sz val="11"/>
    </font>
    <font>
      <b val="1"/>
      <color rgb="005F3DC4"/>
      <sz val="11"/>
    </font>
    <font>
      <b val="1"/>
      <sz val="12"/>
    </font>
    <font>
      <color rgb="003B4049"/>
      <sz val="10"/>
    </font>
    <font>
      <b val="1"/>
      <color rgb="0000A3A3"/>
      <sz val="10"/>
    </font>
    <font>
      <b val="1"/>
      <color rgb="000B7A63"/>
      <sz val="10"/>
    </font>
    <font>
      <b val="1"/>
      <color rgb="005F3DC4"/>
      <sz val="10"/>
    </font>
    <font>
      <b val="1"/>
      <sz val="10"/>
    </font>
  </fonts>
  <fills count="14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E8EEFF"/>
      </patternFill>
    </fill>
    <fill>
      <patternFill patternType="solid">
        <fgColor rgb="00EDEFF2"/>
      </patternFill>
    </fill>
    <fill>
      <patternFill patternType="solid">
        <fgColor rgb="00F4F5F7"/>
      </patternFill>
    </fill>
    <fill>
      <patternFill patternType="solid">
        <fgColor rgb="001E50FA"/>
      </patternFill>
    </fill>
    <fill>
      <patternFill patternType="solid">
        <fgColor rgb="00C4D2FE"/>
      </patternFill>
    </fill>
    <fill>
      <patternFill patternType="solid">
        <fgColor rgb="0000A3A3"/>
      </patternFill>
    </fill>
    <fill>
      <patternFill patternType="solid">
        <fgColor rgb="00BDE7E7"/>
      </patternFill>
    </fill>
    <fill>
      <patternFill patternType="solid">
        <fgColor rgb="000B7A63"/>
      </patternFill>
    </fill>
    <fill>
      <patternFill patternType="solid">
        <fgColor rgb="00C0DCD6"/>
      </patternFill>
    </fill>
    <fill>
      <patternFill patternType="solid">
        <fgColor rgb="005F3DC4"/>
      </patternFill>
    </fill>
    <fill>
      <patternFill patternType="solid">
        <fgColor rgb="00D5CDF0"/>
      </patternFill>
    </fill>
  </fills>
  <borders count="2">
    <border>
      <left/>
      <right/>
      <top/>
      <bottom/>
      <diagonal/>
    </border>
    <border>
      <left style="thin">
        <color rgb="00DEE1E6"/>
      </left>
      <right style="thin">
        <color rgb="00DEE1E6"/>
      </right>
      <top style="thin">
        <color rgb="00DEE1E6"/>
      </top>
      <bottom style="thin">
        <color rgb="00DEE1E6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1" applyAlignment="1" pivotButton="0" quotePrefix="0" xfId="0">
      <alignment horizontal="center"/>
    </xf>
    <xf numFmtId="0" fontId="6" fillId="2" borderId="0" applyAlignment="1" pivotButton="0" quotePrefix="0" xfId="0">
      <alignment vertical="center"/>
    </xf>
    <xf numFmtId="0" fontId="4" fillId="2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7" fillId="0" borderId="1" pivotButton="0" quotePrefix="0" xfId="0"/>
    <xf numFmtId="164" fontId="3" fillId="3" borderId="1" applyAlignment="1" pivotButton="0" quotePrefix="0" xfId="0">
      <alignment horizontal="center"/>
    </xf>
    <xf numFmtId="165" fontId="3" fillId="3" borderId="1" applyAlignment="1" pivotButton="0" quotePrefix="0" xfId="0">
      <alignment horizontal="center"/>
    </xf>
    <xf numFmtId="1" fontId="3" fillId="3" borderId="1" applyAlignment="1" pivotButton="0" quotePrefix="0" xfId="0">
      <alignment horizontal="center"/>
    </xf>
    <xf numFmtId="9" fontId="3" fillId="3" borderId="1" applyAlignment="1" pivotButton="0" quotePrefix="0" xfId="0">
      <alignment horizontal="center"/>
    </xf>
    <xf numFmtId="0" fontId="8" fillId="0" borderId="1" pivotButton="0" quotePrefix="0" xfId="0"/>
    <xf numFmtId="3" fontId="8" fillId="0" borderId="1" applyAlignment="1" pivotButton="0" quotePrefix="0" xfId="0">
      <alignment horizontal="center"/>
    </xf>
    <xf numFmtId="1" fontId="8" fillId="0" borderId="1" applyAlignment="1" pivotButton="0" quotePrefix="0" xfId="0">
      <alignment horizontal="center"/>
    </xf>
    <xf numFmtId="9" fontId="8" fillId="0" borderId="1" applyAlignment="1" pivotButton="0" quotePrefix="0" xfId="0">
      <alignment horizontal="center"/>
    </xf>
    <xf numFmtId="10" fontId="8" fillId="0" borderId="1" applyAlignment="1" pivotButton="0" quotePrefix="0" xfId="0">
      <alignment horizontal="center"/>
    </xf>
    <xf numFmtId="164" fontId="8" fillId="0" borderId="1" applyAlignment="1" pivotButton="0" quotePrefix="0" xfId="0">
      <alignment horizontal="center"/>
    </xf>
    <xf numFmtId="166" fontId="8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3" fillId="2" borderId="1" pivotButton="0" quotePrefix="0" xfId="0"/>
    <xf numFmtId="0" fontId="9" fillId="2" borderId="1" applyAlignment="1" pivotButton="0" quotePrefix="0" xfId="0">
      <alignment horizontal="center"/>
    </xf>
    <xf numFmtId="0" fontId="9" fillId="4" borderId="1" applyAlignment="1" pivotButton="0" quotePrefix="0" xfId="0">
      <alignment horizontal="center"/>
    </xf>
    <xf numFmtId="0" fontId="9" fillId="3" borderId="1" applyAlignment="1" pivotButton="0" quotePrefix="0" xfId="0">
      <alignment horizontal="center"/>
    </xf>
    <xf numFmtId="0" fontId="10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11" fillId="0" borderId="1" applyAlignment="1" pivotButton="0" quotePrefix="0" xfId="0">
      <alignment vertical="center" wrapText="1"/>
    </xf>
    <xf numFmtId="0" fontId="0" fillId="8" borderId="1" pivotButton="0" quotePrefix="0" xfId="0"/>
    <xf numFmtId="0" fontId="0" fillId="9" borderId="1" pivotButton="0" quotePrefix="0" xfId="0"/>
    <xf numFmtId="0" fontId="12" fillId="0" borderId="1" applyAlignment="1" pivotButton="0" quotePrefix="0" xfId="0">
      <alignment vertical="center" wrapText="1"/>
    </xf>
    <xf numFmtId="0" fontId="0" fillId="10" borderId="1" pivotButton="0" quotePrefix="0" xfId="0"/>
    <xf numFmtId="0" fontId="0" fillId="11" borderId="1" pivotButton="0" quotePrefix="0" xfId="0"/>
    <xf numFmtId="0" fontId="13" fillId="0" borderId="1" applyAlignment="1" pivotButton="0" quotePrefix="0" xfId="0">
      <alignment vertical="center" wrapText="1"/>
    </xf>
    <xf numFmtId="0" fontId="0" fillId="12" borderId="1" pivotButton="0" quotePrefix="0" xfId="0"/>
    <xf numFmtId="0" fontId="0" fillId="13" borderId="1" pivotButton="0" quotePrefix="0" xfId="0"/>
    <xf numFmtId="0" fontId="14" fillId="0" borderId="0" pivotButton="0" quotePrefix="0" xfId="0"/>
    <xf numFmtId="0" fontId="10" fillId="0" borderId="0" pivotButton="0" quotePrefix="0" xfId="0"/>
    <xf numFmtId="0" fontId="6" fillId="0" borderId="0" applyAlignment="1" pivotButton="0" quotePrefix="0" xfId="0">
      <alignment horizontal="center"/>
    </xf>
    <xf numFmtId="0" fontId="15" fillId="0" borderId="0" applyAlignment="1" pivotButton="0" quotePrefix="0" xfId="0">
      <alignment vertical="center" wrapText="1"/>
    </xf>
    <xf numFmtId="0" fontId="11" fillId="0" borderId="0" pivotButton="0" quotePrefix="0" xfId="0"/>
    <xf numFmtId="0" fontId="16" fillId="0" borderId="0" applyAlignment="1" pivotButton="0" quotePrefix="0" xfId="0">
      <alignment horizontal="center"/>
    </xf>
    <xf numFmtId="0" fontId="12" fillId="0" borderId="0" pivotButton="0" quotePrefix="0" xfId="0"/>
    <xf numFmtId="0" fontId="17" fillId="0" borderId="0" applyAlignment="1" pivotButton="0" quotePrefix="0" xfId="0">
      <alignment horizontal="center"/>
    </xf>
    <xf numFmtId="0" fontId="13" fillId="0" borderId="0" pivotButton="0" quotePrefix="0" xfId="0"/>
    <xf numFmtId="0" fontId="18" fillId="0" borderId="0" applyAlignment="1" pivotButton="0" quotePrefix="0" xfId="0">
      <alignment horizontal="center"/>
    </xf>
    <xf numFmtId="0" fontId="19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wrapText="1"/>
    </xf>
    <xf numFmtId="0" fontId="7" fillId="0" borderId="1" applyAlignment="1" pivotButton="0" quotePrefix="0" xfId="0">
      <alignment horizontal="left"/>
    </xf>
    <xf numFmtId="164" fontId="7" fillId="0" borderId="1" applyAlignment="1" pivotButton="0" quotePrefix="0" xfId="0">
      <alignment horizontal="center"/>
    </xf>
    <xf numFmtId="3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center"/>
    </xf>
    <xf numFmtId="1" fontId="7" fillId="0" borderId="1" applyAlignment="1" pivotButton="0" quotePrefix="0" xfId="0">
      <alignment horizontal="center"/>
    </xf>
    <xf numFmtId="10" fontId="7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De dónde viene la venta, mes a mes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'Plan'!A15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'Plan'!$B$15:$F$15</f>
            </numRef>
          </val>
        </ser>
        <ser>
          <idx val="1"/>
          <order val="1"/>
          <tx>
            <strRef>
              <f>'Plan'!A16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'Plan'!$B$16:$F$16</f>
            </numRef>
          </val>
        </ser>
        <ser>
          <idx val="2"/>
          <order val="2"/>
          <tx>
            <strRef>
              <f>'Plan'!A17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'Plan'!$B$17:$F$17</f>
            </numRef>
          </val>
        </ser>
        <ser>
          <idx val="3"/>
          <order val="3"/>
          <tx>
            <strRef>
              <f>'Plan'!A18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'Plan'!$B$18:$F$18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Personas interesadas que trae la plata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'Plan'!A14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'Plan'!$B$14:$F$14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Tasa de cierre que hace falta</a:t>
            </a:r>
          </a:p>
        </rich>
      </tx>
    </title>
    <plotArea>
      <lineChart>
        <grouping val="standard"/>
        <ser>
          <idx val="0"/>
          <order val="0"/>
          <tx>
            <strRef>
              <f>'Plan'!A20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'Plan'!$B$3:$F$3</f>
            </numRef>
          </cat>
          <val>
            <numRef>
              <f>'Plan'!$B$20:$F$20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.0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Leads por día, por asesor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'Plan'!A22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'Plan'!$B$22:$F$22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Autos por asesor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'Plan'!A23</f>
            </strRef>
          </tx>
          <spPr>
            <a:ln>
              <a:prstDash val="solid"/>
            </a:ln>
          </spPr>
          <cat>
            <numRef>
              <f>'Plan'!$B$3:$F$3</f>
            </numRef>
          </cat>
          <val>
            <numRef>
              <f>'Plan'!$B$23:$F$23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Tasa de cierre real, mes a mes</a:t>
            </a:r>
          </a:p>
        </rich>
      </tx>
    </title>
    <plotArea>
      <lineChart>
        <grouping val="standard"/>
        <ser>
          <idx val="0"/>
          <order val="0"/>
          <tx>
            <strRef>
              <f>'Histórico'!H4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'Histórico'!$A$5:$A$13</f>
            </numRef>
          </cat>
          <val>
            <numRef>
              <f>'Histórico'!$H$5:$H$13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.0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6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72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21</row>
      <rowOff>0</rowOff>
    </from>
    <ext cx="720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40</row>
      <rowOff>0</rowOff>
    </from>
    <ext cx="7200000" cy="306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1</col>
      <colOff>0</colOff>
      <row>59</row>
      <rowOff>0</rowOff>
    </from>
    <ext cx="7200000" cy="306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78</row>
      <rowOff>0</rowOff>
    </from>
    <ext cx="7200000" cy="306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3</row>
      <rowOff>0</rowOff>
    </from>
    <ext cx="72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26" customHeight="1">
      <c r="A1" s="1" t="inlineStr">
        <is>
          <t>Plan de objetivos · Auto Summit Ford · octubre a diciembre 2026</t>
        </is>
      </c>
    </row>
    <row r="2" ht="18" customHeight="1">
      <c r="A2" s="2" t="inlineStr">
        <is>
          <t>Las celdas azules se editan. Todo lo demás son fórmulas y los gráficos se actualizan solos.</t>
        </is>
      </c>
    </row>
    <row r="3">
      <c r="A3" s="3" t="n"/>
      <c r="B3" s="4" t="inlineStr">
        <is>
          <t>agosto</t>
        </is>
      </c>
      <c r="C3" s="4" t="inlineStr">
        <is>
          <t>septiembre</t>
        </is>
      </c>
      <c r="D3" s="4" t="inlineStr">
        <is>
          <t>octubre</t>
        </is>
      </c>
      <c r="E3" s="4" t="inlineStr">
        <is>
          <t>noviembre</t>
        </is>
      </c>
      <c r="F3" s="4" t="inlineStr">
        <is>
          <t>diciembre</t>
        </is>
      </c>
    </row>
    <row r="4">
      <c r="A4" s="5" t="inlineStr"/>
      <c r="B4" s="6" t="inlineStr">
        <is>
          <t>lo que pasó</t>
        </is>
      </c>
      <c r="C4" s="6" t="inlineStr">
        <is>
          <t>lo que pasó</t>
        </is>
      </c>
      <c r="D4" s="7" t="inlineStr">
        <is>
          <t>la meta</t>
        </is>
      </c>
      <c r="E4" s="7" t="inlineStr">
        <is>
          <t>la meta</t>
        </is>
      </c>
      <c r="F4" s="7" t="inlineStr">
        <is>
          <t>la meta</t>
        </is>
      </c>
    </row>
    <row r="5">
      <c r="A5" s="8" t="inlineStr">
        <is>
          <t>Inversión del mes</t>
        </is>
      </c>
      <c r="B5" s="9" t="n">
        <v>15034.52</v>
      </c>
      <c r="C5" s="9" t="n">
        <v>14987.09</v>
      </c>
      <c r="D5" s="9" t="n">
        <v>14000</v>
      </c>
      <c r="E5" s="9" t="n">
        <v>15500</v>
      </c>
      <c r="F5" s="9" t="n">
        <v>17000</v>
      </c>
    </row>
    <row r="6">
      <c r="A6" s="8" t="inlineStr">
        <is>
          <t>Costo por lead (CPL)</t>
        </is>
      </c>
      <c r="B6" s="10" t="n">
        <v>9.470000000000001</v>
      </c>
      <c r="C6" s="10" t="n">
        <v>7.57</v>
      </c>
      <c r="D6" s="10" t="n">
        <v>9.44</v>
      </c>
      <c r="E6" s="10" t="n">
        <v>8.44</v>
      </c>
      <c r="F6" s="10" t="n">
        <v>7.44</v>
      </c>
    </row>
    <row r="7">
      <c r="A7" s="8" t="inlineStr">
        <is>
          <t>Asesores del equipo digital</t>
        </is>
      </c>
      <c r="B7" s="11" t="n">
        <v>5</v>
      </c>
      <c r="C7" s="11" t="n">
        <v>5</v>
      </c>
      <c r="D7" s="11" t="n">
        <v>3</v>
      </c>
      <c r="E7" s="11" t="n">
        <v>3</v>
      </c>
      <c r="F7" s="11" t="n">
        <v>3</v>
      </c>
    </row>
    <row r="8">
      <c r="A8" s="8" t="inlineStr">
        <is>
          <t>Días del mes</t>
        </is>
      </c>
      <c r="B8" s="11" t="n">
        <v>31</v>
      </c>
      <c r="C8" s="11" t="n">
        <v>30</v>
      </c>
      <c r="D8" s="11" t="n">
        <v>31</v>
      </c>
      <c r="E8" s="11" t="n">
        <v>30</v>
      </c>
      <c r="F8" s="11" t="n">
        <v>31</v>
      </c>
    </row>
    <row r="9">
      <c r="A9" s="8" t="inlineStr">
        <is>
          <t>Autos del equipo digital, en total</t>
        </is>
      </c>
      <c r="B9" s="11" t="n">
        <v>38</v>
      </c>
      <c r="C9" s="11" t="n">
        <v>26</v>
      </c>
      <c r="D9" s="11" t="n">
        <v>45</v>
      </c>
      <c r="E9" s="11" t="n">
        <v>50</v>
      </c>
      <c r="F9" s="11" t="n">
        <v>60</v>
      </c>
    </row>
    <row r="10">
      <c r="A10" s="8" t="inlineStr">
        <is>
          <t>De ellos, % que nace en Meta</t>
        </is>
      </c>
      <c r="B10" s="12" t="n">
        <v>0.4210526315789473</v>
      </c>
      <c r="C10" s="12" t="n">
        <v>0.5</v>
      </c>
      <c r="D10" s="12" t="n">
        <v>0.6</v>
      </c>
      <c r="E10" s="12" t="n">
        <v>0.66</v>
      </c>
      <c r="F10" s="12" t="n">
        <v>0.7</v>
      </c>
    </row>
    <row r="11">
      <c r="A11" s="8" t="inlineStr">
        <is>
          <t>De ellos, % que viene de TikTok Ads</t>
        </is>
      </c>
      <c r="B11" s="12" t="n">
        <v>0</v>
      </c>
      <c r="C11" s="12" t="n">
        <v>0</v>
      </c>
      <c r="D11" s="12" t="n">
        <v>0.08</v>
      </c>
      <c r="E11" s="12" t="n">
        <v>0.12</v>
      </c>
      <c r="F11" s="12" t="n">
        <v>0.15</v>
      </c>
    </row>
    <row r="12">
      <c r="A12" s="8" t="inlineStr">
        <is>
          <t>De ellos, % que entra por la web</t>
        </is>
      </c>
      <c r="B12" s="12" t="n">
        <v>0.02631578947368421</v>
      </c>
      <c r="C12" s="12" t="n">
        <v>0.03846153846153846</v>
      </c>
      <c r="D12" s="12" t="n">
        <v>0.05</v>
      </c>
      <c r="E12" s="12" t="n">
        <v>0.08</v>
      </c>
      <c r="F12" s="12" t="n">
        <v>0.1</v>
      </c>
    </row>
    <row r="14">
      <c r="A14" s="13" t="inlineStr">
        <is>
          <t>Personas interesadas que trae esa plata</t>
        </is>
      </c>
      <c r="B14" s="14">
        <f>B5/B6</f>
        <v/>
      </c>
      <c r="C14" s="14">
        <f>C5/C6</f>
        <v/>
      </c>
      <c r="D14" s="14">
        <f>D5/D6</f>
        <v/>
      </c>
      <c r="E14" s="14">
        <f>E5/E6</f>
        <v/>
      </c>
      <c r="F14" s="14">
        <f>F5/F6</f>
        <v/>
      </c>
    </row>
    <row r="15">
      <c r="A15" s="13" t="inlineStr">
        <is>
          <t>Autos que nacen de Meta</t>
        </is>
      </c>
      <c r="B15" s="15">
        <f>ROUND(B9*B10,0)</f>
        <v/>
      </c>
      <c r="C15" s="15">
        <f>ROUND(C9*C10,0)</f>
        <v/>
      </c>
      <c r="D15" s="15">
        <f>ROUND(D9*D10,0)</f>
        <v/>
      </c>
      <c r="E15" s="15">
        <f>ROUND(E9*E10,0)</f>
        <v/>
      </c>
      <c r="F15" s="15">
        <f>ROUND(F9*F10,0)</f>
        <v/>
      </c>
    </row>
    <row r="16">
      <c r="A16" s="13" t="inlineStr">
        <is>
          <t>Autos que vienen de TikTok Ads</t>
        </is>
      </c>
      <c r="B16" s="15">
        <f>ROUND(B9*B11,0)</f>
        <v/>
      </c>
      <c r="C16" s="15">
        <f>ROUND(C9*C11,0)</f>
        <v/>
      </c>
      <c r="D16" s="15">
        <f>ROUND(D9*D11,0)</f>
        <v/>
      </c>
      <c r="E16" s="15">
        <f>ROUND(E9*E11,0)</f>
        <v/>
      </c>
      <c r="F16" s="15">
        <f>ROUND(F9*F11,0)</f>
        <v/>
      </c>
    </row>
    <row r="17">
      <c r="A17" s="13" t="inlineStr">
        <is>
          <t>Autos que entran por la web</t>
        </is>
      </c>
      <c r="B17" s="15">
        <f>ROUND(B9*B12,0)</f>
        <v/>
      </c>
      <c r="C17" s="15">
        <f>ROUND(C9*C12,0)</f>
        <v/>
      </c>
      <c r="D17" s="15">
        <f>ROUND(D9*D12,0)</f>
        <v/>
      </c>
      <c r="E17" s="15">
        <f>ROUND(E9*E12,0)</f>
        <v/>
      </c>
      <c r="F17" s="15">
        <f>ROUND(F9*F12,0)</f>
        <v/>
      </c>
    </row>
    <row r="18">
      <c r="A18" s="13" t="inlineStr">
        <is>
          <t>Autos por otros caminos</t>
        </is>
      </c>
      <c r="B18" s="15">
        <f>B9-B15-B16-B17</f>
        <v/>
      </c>
      <c r="C18" s="15">
        <f>C9-C15-C16-C17</f>
        <v/>
      </c>
      <c r="D18" s="15">
        <f>D9-D15-D16-D17</f>
        <v/>
      </c>
      <c r="E18" s="15">
        <f>E9-E15-E16-E17</f>
        <v/>
      </c>
      <c r="F18" s="15">
        <f>F9-F15-F16-F17</f>
        <v/>
      </c>
    </row>
    <row r="19">
      <c r="A19" s="13" t="inlineStr">
        <is>
          <t>Participación de los canales que manejamos</t>
        </is>
      </c>
      <c r="B19" s="16">
        <f>(B15+B16+B17)/B9</f>
        <v/>
      </c>
      <c r="C19" s="16">
        <f>(C15+C16+C17)/C9</f>
        <v/>
      </c>
      <c r="D19" s="16">
        <f>(D15+D16+D17)/D9</f>
        <v/>
      </c>
      <c r="E19" s="16">
        <f>(E15+E16+E17)/E9</f>
        <v/>
      </c>
      <c r="F19" s="16">
        <f>(F15+F16+F17)/F9</f>
        <v/>
      </c>
    </row>
    <row r="20">
      <c r="A20" s="13" t="inlineStr">
        <is>
          <t>Tasa de cierre que hace falta</t>
        </is>
      </c>
      <c r="B20" s="17">
        <f>B15/B14</f>
        <v/>
      </c>
      <c r="C20" s="17">
        <f>C15/C14</f>
        <v/>
      </c>
      <c r="D20" s="17">
        <f>D15/D14</f>
        <v/>
      </c>
      <c r="E20" s="17">
        <f>E15/E14</f>
        <v/>
      </c>
      <c r="F20" s="17">
        <f>F15/F14</f>
        <v/>
      </c>
    </row>
    <row r="21">
      <c r="A21" s="13" t="inlineStr">
        <is>
          <t>Costo por auto nacido en Meta (CPA)</t>
        </is>
      </c>
      <c r="B21" s="18">
        <f>B5/B15</f>
        <v/>
      </c>
      <c r="C21" s="18">
        <f>C5/C15</f>
        <v/>
      </c>
      <c r="D21" s="18">
        <f>D5/D15</f>
        <v/>
      </c>
      <c r="E21" s="18">
        <f>E5/E15</f>
        <v/>
      </c>
      <c r="F21" s="18">
        <f>F5/F15</f>
        <v/>
      </c>
    </row>
    <row r="22">
      <c r="A22" s="13" t="inlineStr">
        <is>
          <t>Leads por día, por asesor</t>
        </is>
      </c>
      <c r="B22" s="19">
        <f>B14/B8/B7</f>
        <v/>
      </c>
      <c r="C22" s="19">
        <f>C14/C8/C7</f>
        <v/>
      </c>
      <c r="D22" s="19">
        <f>D14/D8/D7</f>
        <v/>
      </c>
      <c r="E22" s="19">
        <f>E14/E8/E7</f>
        <v/>
      </c>
      <c r="F22" s="19">
        <f>F14/F8/F7</f>
        <v/>
      </c>
    </row>
    <row r="23">
      <c r="A23" s="13" t="inlineStr">
        <is>
          <t>Autos por asesor</t>
        </is>
      </c>
      <c r="B23" s="19">
        <f>B9/B7</f>
        <v/>
      </c>
      <c r="C23" s="19">
        <f>C9/C7</f>
        <v/>
      </c>
      <c r="D23" s="19">
        <f>D9/D7</f>
        <v/>
      </c>
      <c r="E23" s="19">
        <f>E9/E7</f>
        <v/>
      </c>
      <c r="F23" s="19">
        <f>F9/F7</f>
        <v/>
      </c>
    </row>
    <row r="24">
      <c r="A24" s="13" t="inlineStr">
        <is>
          <t>Autos de Meta por asesor</t>
        </is>
      </c>
      <c r="B24" s="19">
        <f>B15/B7</f>
        <v/>
      </c>
      <c r="C24" s="19">
        <f>C15/C7</f>
        <v/>
      </c>
      <c r="D24" s="19">
        <f>D15/D7</f>
        <v/>
      </c>
      <c r="E24" s="19">
        <f>E15/E7</f>
        <v/>
      </c>
      <c r="F24" s="19">
        <f>F15/F7</f>
        <v/>
      </c>
    </row>
    <row r="26">
      <c r="A26" s="2" t="inlineStr">
        <is>
          <t>Qué mirar: la tasa de cierre que hace falta contra la real de 2026, que está en la hoja Histórico.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5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4" customWidth="1" min="2" max="2"/>
    <col width="14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</cols>
  <sheetData>
    <row r="1" ht="26" customHeight="1">
      <c r="A1" s="1" t="inlineStr">
        <is>
          <t>Plan de acción · octubre 2026 · qué sale cada día, por fuente</t>
        </is>
      </c>
    </row>
    <row r="2">
      <c r="A2" s="2" t="inlineStr">
        <is>
          <t>El color fuerte es el día en que sale algo; el claro, los días en que esa fuente corre. Se puede escribir encima.</t>
        </is>
      </c>
    </row>
    <row r="4">
      <c r="D4" s="20" t="inlineStr">
        <is>
          <t>j</t>
        </is>
      </c>
      <c r="E4" s="20" t="inlineStr">
        <is>
          <t>v</t>
        </is>
      </c>
      <c r="F4" s="20" t="inlineStr">
        <is>
          <t>s</t>
        </is>
      </c>
      <c r="G4" s="20" t="inlineStr">
        <is>
          <t>d</t>
        </is>
      </c>
      <c r="H4" s="20" t="inlineStr">
        <is>
          <t>l</t>
        </is>
      </c>
      <c r="I4" s="20" t="inlineStr">
        <is>
          <t>m</t>
        </is>
      </c>
      <c r="J4" s="20" t="inlineStr">
        <is>
          <t>m</t>
        </is>
      </c>
      <c r="K4" s="20" t="inlineStr">
        <is>
          <t>j</t>
        </is>
      </c>
      <c r="L4" s="20" t="inlineStr">
        <is>
          <t>v</t>
        </is>
      </c>
      <c r="M4" s="20" t="inlineStr">
        <is>
          <t>s</t>
        </is>
      </c>
      <c r="N4" s="20" t="inlineStr">
        <is>
          <t>d</t>
        </is>
      </c>
      <c r="O4" s="20" t="inlineStr">
        <is>
          <t>l</t>
        </is>
      </c>
      <c r="P4" s="20" t="inlineStr">
        <is>
          <t>m</t>
        </is>
      </c>
      <c r="Q4" s="20" t="inlineStr">
        <is>
          <t>m</t>
        </is>
      </c>
      <c r="R4" s="20" t="inlineStr">
        <is>
          <t>j</t>
        </is>
      </c>
      <c r="S4" s="20" t="inlineStr">
        <is>
          <t>v</t>
        </is>
      </c>
      <c r="T4" s="20" t="inlineStr">
        <is>
          <t>s</t>
        </is>
      </c>
      <c r="U4" s="20" t="inlineStr">
        <is>
          <t>d</t>
        </is>
      </c>
      <c r="V4" s="20" t="inlineStr">
        <is>
          <t>l</t>
        </is>
      </c>
      <c r="W4" s="20" t="inlineStr">
        <is>
          <t>m</t>
        </is>
      </c>
      <c r="X4" s="20" t="inlineStr">
        <is>
          <t>m</t>
        </is>
      </c>
      <c r="Y4" s="20" t="inlineStr">
        <is>
          <t>j</t>
        </is>
      </c>
      <c r="Z4" s="20" t="inlineStr">
        <is>
          <t>v</t>
        </is>
      </c>
      <c r="AA4" s="20" t="inlineStr">
        <is>
          <t>s</t>
        </is>
      </c>
      <c r="AB4" s="20" t="inlineStr">
        <is>
          <t>d</t>
        </is>
      </c>
      <c r="AC4" s="20" t="inlineStr">
        <is>
          <t>l</t>
        </is>
      </c>
      <c r="AD4" s="20" t="inlineStr">
        <is>
          <t>m</t>
        </is>
      </c>
      <c r="AE4" s="20" t="inlineStr">
        <is>
          <t>m</t>
        </is>
      </c>
      <c r="AF4" s="20" t="inlineStr">
        <is>
          <t>j</t>
        </is>
      </c>
      <c r="AG4" s="20" t="inlineStr">
        <is>
          <t>v</t>
        </is>
      </c>
      <c r="AH4" s="20" t="inlineStr">
        <is>
          <t>s</t>
        </is>
      </c>
    </row>
    <row r="5">
      <c r="A5" s="21" t="inlineStr">
        <is>
          <t>Fuente</t>
        </is>
      </c>
      <c r="B5" s="21" t="inlineStr">
        <is>
          <t>Meta del mes</t>
        </is>
      </c>
      <c r="C5" s="21" t="inlineStr"/>
      <c r="D5" s="22" t="n">
        <v>1</v>
      </c>
      <c r="E5" s="22" t="n">
        <v>2</v>
      </c>
      <c r="F5" s="23" t="n">
        <v>3</v>
      </c>
      <c r="G5" s="23" t="n">
        <v>4</v>
      </c>
      <c r="H5" s="24" t="n">
        <v>5</v>
      </c>
      <c r="I5" s="22" t="n">
        <v>6</v>
      </c>
      <c r="J5" s="22" t="n">
        <v>7</v>
      </c>
      <c r="K5" s="22" t="n">
        <v>8</v>
      </c>
      <c r="L5" s="22" t="n">
        <v>9</v>
      </c>
      <c r="M5" s="23" t="n">
        <v>10</v>
      </c>
      <c r="N5" s="23" t="n">
        <v>11</v>
      </c>
      <c r="O5" s="22" t="n">
        <v>12</v>
      </c>
      <c r="P5" s="22" t="n">
        <v>13</v>
      </c>
      <c r="Q5" s="22" t="n">
        <v>14</v>
      </c>
      <c r="R5" s="22" t="n">
        <v>15</v>
      </c>
      <c r="S5" s="22" t="n">
        <v>16</v>
      </c>
      <c r="T5" s="23" t="n">
        <v>17</v>
      </c>
      <c r="U5" s="23" t="n">
        <v>18</v>
      </c>
      <c r="V5" s="22" t="n">
        <v>19</v>
      </c>
      <c r="W5" s="22" t="n">
        <v>20</v>
      </c>
      <c r="X5" s="22" t="n">
        <v>21</v>
      </c>
      <c r="Y5" s="22" t="n">
        <v>22</v>
      </c>
      <c r="Z5" s="22" t="n">
        <v>23</v>
      </c>
      <c r="AA5" s="23" t="n">
        <v>24</v>
      </c>
      <c r="AB5" s="23" t="n">
        <v>25</v>
      </c>
      <c r="AC5" s="22" t="n">
        <v>26</v>
      </c>
      <c r="AD5" s="22" t="n">
        <v>27</v>
      </c>
      <c r="AE5" s="22" t="n">
        <v>28</v>
      </c>
      <c r="AF5" s="22" t="n">
        <v>29</v>
      </c>
      <c r="AG5" s="22" t="n">
        <v>30</v>
      </c>
      <c r="AH5" s="23" t="n">
        <v>31</v>
      </c>
    </row>
    <row r="6" ht="34" customHeight="1">
      <c r="A6" s="25" t="inlineStr">
        <is>
          <t>Meta Ads</t>
        </is>
      </c>
      <c r="B6" s="26" t="inlineStr">
        <is>
          <t>27 autos, el 60% del mes</t>
        </is>
      </c>
      <c r="C6" s="27" t="n"/>
      <c r="D6" s="27" t="n"/>
      <c r="E6" s="27" t="n"/>
      <c r="F6" s="28" t="n"/>
      <c r="G6" s="28" t="n"/>
      <c r="H6" s="29" t="n"/>
      <c r="I6" s="29" t="n"/>
      <c r="J6" s="29" t="n"/>
      <c r="K6" s="30" t="n"/>
      <c r="L6" s="29" t="n"/>
      <c r="M6" s="30" t="n"/>
      <c r="N6" s="30" t="n"/>
      <c r="O6" s="29" t="n"/>
      <c r="P6" s="30" t="n"/>
      <c r="Q6" s="30" t="n"/>
      <c r="R6" s="30" t="n"/>
      <c r="S6" s="29" t="n"/>
      <c r="T6" s="30" t="n"/>
      <c r="U6" s="30" t="n"/>
      <c r="V6" s="29" t="n"/>
      <c r="W6" s="29" t="n"/>
      <c r="X6" s="30" t="n"/>
      <c r="Y6" s="30" t="n"/>
      <c r="Z6" s="29" t="n"/>
      <c r="AA6" s="30" t="n"/>
      <c r="AB6" s="30" t="n"/>
      <c r="AC6" s="29" t="n"/>
      <c r="AD6" s="30" t="n"/>
      <c r="AE6" s="30" t="n"/>
      <c r="AF6" s="30" t="n"/>
      <c r="AG6" s="29" t="n"/>
      <c r="AH6" s="30" t="n"/>
    </row>
    <row r="7" ht="34" customHeight="1">
      <c r="A7" s="31" t="inlineStr">
        <is>
          <t>Live de TikTok</t>
        </is>
      </c>
      <c r="B7" s="26" t="inlineStr">
        <is>
          <t>4 autos, el 8% del mes</t>
        </is>
      </c>
      <c r="C7" s="27" t="n"/>
      <c r="D7" s="27" t="n"/>
      <c r="E7" s="27" t="n"/>
      <c r="F7" s="28" t="n"/>
      <c r="G7" s="28" t="n"/>
      <c r="H7" s="32" t="n"/>
      <c r="I7" s="33" t="n"/>
      <c r="J7" s="32" t="n"/>
      <c r="K7" s="33" t="n"/>
      <c r="L7" s="32" t="n"/>
      <c r="M7" s="33" t="n"/>
      <c r="N7" s="33" t="n"/>
      <c r="O7" s="33" t="n"/>
      <c r="P7" s="32" t="n"/>
      <c r="Q7" s="33" t="n"/>
      <c r="R7" s="32" t="n"/>
      <c r="S7" s="33" t="n"/>
      <c r="T7" s="33" t="n"/>
      <c r="U7" s="33" t="n"/>
      <c r="V7" s="33" t="n"/>
      <c r="W7" s="32" t="n"/>
      <c r="X7" s="33" t="n"/>
      <c r="Y7" s="32" t="n"/>
      <c r="Z7" s="33" t="n"/>
      <c r="AA7" s="33" t="n"/>
      <c r="AB7" s="33" t="n"/>
      <c r="AC7" s="33" t="n"/>
      <c r="AD7" s="32" t="n"/>
      <c r="AE7" s="33" t="n"/>
      <c r="AF7" s="32" t="n"/>
      <c r="AG7" s="33" t="n"/>
      <c r="AH7" s="33" t="n"/>
    </row>
    <row r="8" ht="34" customHeight="1">
      <c r="A8" s="34" t="inlineStr">
        <is>
          <t>Web</t>
        </is>
      </c>
      <c r="B8" s="26" t="inlineStr">
        <is>
          <t>2 autos, el 5% del mes</t>
        </is>
      </c>
      <c r="C8" s="27" t="n"/>
      <c r="D8" s="27" t="n"/>
      <c r="E8" s="27" t="n"/>
      <c r="F8" s="28" t="n"/>
      <c r="G8" s="28" t="n"/>
      <c r="H8" s="35" t="n"/>
      <c r="I8" s="36" t="n"/>
      <c r="J8" s="36" t="n"/>
      <c r="K8" s="35" t="n"/>
      <c r="L8" s="35" t="n"/>
      <c r="M8" s="36" t="n"/>
      <c r="N8" s="36" t="n"/>
      <c r="O8" s="36" t="n"/>
      <c r="P8" s="35" t="n"/>
      <c r="Q8" s="36" t="n"/>
      <c r="R8" s="36" t="n"/>
      <c r="S8" s="35" t="n"/>
      <c r="T8" s="36" t="n"/>
      <c r="U8" s="36" t="n"/>
      <c r="V8" s="36" t="n"/>
      <c r="W8" s="36" t="n"/>
      <c r="X8" s="36" t="n"/>
      <c r="Y8" s="36" t="n"/>
      <c r="Z8" s="36" t="n"/>
      <c r="AA8" s="36" t="n"/>
      <c r="AB8" s="36" t="n"/>
      <c r="AC8" s="36" t="n"/>
      <c r="AD8" s="36" t="n"/>
      <c r="AE8" s="36" t="n"/>
      <c r="AF8" s="36" t="n"/>
      <c r="AG8" s="35" t="n"/>
      <c r="AH8" s="36" t="n"/>
    </row>
    <row r="9" ht="34" customHeight="1">
      <c r="A9" s="37" t="inlineStr">
        <is>
          <t>Acciones de remarketing</t>
        </is>
      </c>
      <c r="B9" s="26" t="inlineStr">
        <is>
          <t>Trabaja la base antes de depender de leads nuevos</t>
        </is>
      </c>
      <c r="C9" s="27" t="n"/>
      <c r="D9" s="27" t="n"/>
      <c r="E9" s="27" t="n"/>
      <c r="F9" s="28" t="n"/>
      <c r="G9" s="28" t="n"/>
      <c r="H9" s="38" t="n"/>
      <c r="I9" s="39" t="n"/>
      <c r="J9" s="38" t="n"/>
      <c r="K9" s="39" t="n"/>
      <c r="L9" s="39" t="n"/>
      <c r="M9" s="39" t="n"/>
      <c r="N9" s="39" t="n"/>
      <c r="O9" s="39" t="n"/>
      <c r="P9" s="39" t="n"/>
      <c r="Q9" s="38" t="n"/>
      <c r="R9" s="39" t="n"/>
      <c r="S9" s="39" t="n"/>
      <c r="T9" s="39" t="n"/>
      <c r="U9" s="39" t="n"/>
      <c r="V9" s="39" t="n"/>
      <c r="W9" s="39" t="n"/>
      <c r="X9" s="38" t="n"/>
      <c r="Y9" s="39" t="n"/>
      <c r="Z9" s="39" t="n"/>
      <c r="AA9" s="39" t="n"/>
      <c r="AB9" s="39" t="n"/>
      <c r="AC9" s="39" t="n"/>
      <c r="AD9" s="39" t="n"/>
      <c r="AE9" s="38" t="n"/>
      <c r="AF9" s="39" t="n"/>
      <c r="AG9" s="39" t="n"/>
      <c r="AH9" s="39" t="n"/>
    </row>
    <row r="12">
      <c r="A12" s="40" t="inlineStr">
        <is>
          <t>Qué sale cada día</t>
        </is>
      </c>
    </row>
    <row r="13">
      <c r="A13" s="41" t="inlineStr">
        <is>
          <t>Meta Ads</t>
        </is>
      </c>
    </row>
    <row r="14" ht="26" customHeight="1">
      <c r="A14" s="42" t="n">
        <v>5</v>
      </c>
      <c r="B14" s="43" t="inlineStr">
        <is>
          <t>Arranca el plan. Revisión de presupuesto con la regla y reparto de la base entre los tres asesores</t>
        </is>
      </c>
    </row>
    <row r="15" ht="26" customHeight="1">
      <c r="A15" s="42" t="n">
        <v>6</v>
      </c>
      <c r="B15" s="43" t="inlineStr">
        <is>
          <t>Piezas nuevas de octubre al aire, tres por conjunto</t>
        </is>
      </c>
    </row>
    <row r="16" ht="26" customHeight="1">
      <c r="A16" s="42" t="n">
        <v>7</v>
      </c>
      <c r="B16" s="43" t="inlineStr">
        <is>
          <t>Audiencia de remarketing cargada desde GoHighLevel</t>
        </is>
      </c>
    </row>
    <row r="17" ht="26" customHeight="1">
      <c r="A17" s="42" t="n">
        <v>9</v>
      </c>
      <c r="B17" s="43" t="inlineStr">
        <is>
          <t>Poda: se apaga todo anuncio sobre S/ 12 de CPL</t>
        </is>
      </c>
    </row>
    <row r="18" ht="26" customHeight="1">
      <c r="A18" s="42" t="n">
        <v>12</v>
      </c>
      <c r="B18" s="43" t="inlineStr">
        <is>
          <t>Revisión de presupuesto</t>
        </is>
      </c>
    </row>
    <row r="19" ht="26" customHeight="1">
      <c r="A19" s="42" t="n">
        <v>16</v>
      </c>
      <c r="B19" s="43" t="inlineStr">
        <is>
          <t>Poda y corte de medio mes: ¿vamos a los 45?</t>
        </is>
      </c>
    </row>
    <row r="20" ht="26" customHeight="1">
      <c r="A20" s="42" t="n">
        <v>19</v>
      </c>
      <c r="B20" s="43" t="inlineStr">
        <is>
          <t>Revisión de presupuesto y traslado de plata al conjunto que mejor cierra</t>
        </is>
      </c>
    </row>
    <row r="21" ht="26" customHeight="1">
      <c r="A21" s="42" t="n">
        <v>20</v>
      </c>
      <c r="B21" s="43" t="inlineStr">
        <is>
          <t>Refresco de las dos creatividades con peor costo por lead</t>
        </is>
      </c>
    </row>
    <row r="22" ht="26" customHeight="1">
      <c r="A22" s="42" t="n">
        <v>23</v>
      </c>
      <c r="B22" s="43" t="inlineStr">
        <is>
          <t>Poda</t>
        </is>
      </c>
    </row>
    <row r="23" ht="26" customHeight="1">
      <c r="A23" s="42" t="n">
        <v>26</v>
      </c>
      <c r="B23" s="43" t="inlineStr">
        <is>
          <t>Revisión de presupuesto y pedido del avance de facturados</t>
        </is>
      </c>
    </row>
    <row r="24" ht="26" customHeight="1">
      <c r="A24" s="42" t="n">
        <v>30</v>
      </c>
      <c r="B24" s="43" t="inlineStr">
        <is>
          <t>Poda y cierre del mes</t>
        </is>
      </c>
    </row>
    <row r="26">
      <c r="A26" s="44" t="inlineStr">
        <is>
          <t>Live de TikTok</t>
        </is>
      </c>
    </row>
    <row r="27" ht="26" customHeight="1">
      <c r="A27" s="45" t="n">
        <v>5</v>
      </c>
      <c r="B27" s="43" t="inlineStr">
        <is>
          <t>Arranca el frente. Se define el formato: día fijo, quién conduce y qué modelo se muestra</t>
        </is>
      </c>
    </row>
    <row r="28" ht="26" customHeight="1">
      <c r="A28" s="45" t="n">
        <v>7</v>
      </c>
      <c r="B28" s="43" t="inlineStr">
        <is>
          <t>Guion y plan de los seis lives, con el auto y la oferta de cada uno</t>
        </is>
      </c>
    </row>
    <row r="29" ht="26" customHeight="1">
      <c r="A29" s="45" t="n">
        <v>9</v>
      </c>
      <c r="B29" s="43" t="inlineStr">
        <is>
          <t>Prueba técnica: señal, luz y captación del comentario al WhatsApp</t>
        </is>
      </c>
    </row>
    <row r="30" ht="26" customHeight="1">
      <c r="A30" s="45" t="n">
        <v>13</v>
      </c>
      <c r="B30" s="43" t="inlineStr">
        <is>
          <t>Primer live, Territory</t>
        </is>
      </c>
    </row>
    <row r="31" ht="26" customHeight="1">
      <c r="A31" s="45" t="n">
        <v>15</v>
      </c>
      <c r="B31" s="43" t="inlineStr">
        <is>
          <t>Live, Ranger</t>
        </is>
      </c>
    </row>
    <row r="32" ht="26" customHeight="1">
      <c r="A32" s="45" t="n">
        <v>20</v>
      </c>
      <c r="B32" s="43" t="inlineStr">
        <is>
          <t>Live, Territory híbrida</t>
        </is>
      </c>
    </row>
    <row r="33" ht="26" customHeight="1">
      <c r="A33" s="45" t="n">
        <v>22</v>
      </c>
      <c r="B33" s="43" t="inlineStr">
        <is>
          <t>Live, Ranger provincia</t>
        </is>
      </c>
    </row>
    <row r="34" ht="26" customHeight="1">
      <c r="A34" s="45" t="n">
        <v>27</v>
      </c>
      <c r="B34" s="43" t="inlineStr">
        <is>
          <t>Live, Territory</t>
        </is>
      </c>
    </row>
    <row r="35" ht="26" customHeight="1">
      <c r="A35" s="45" t="n">
        <v>29</v>
      </c>
      <c r="B35" s="43" t="inlineStr">
        <is>
          <t>Último live del mes, cierre con oferta</t>
        </is>
      </c>
    </row>
    <row r="37">
      <c r="A37" s="46" t="inlineStr">
        <is>
          <t>Web</t>
        </is>
      </c>
    </row>
    <row r="38" ht="26" customHeight="1">
      <c r="A38" s="47" t="n">
        <v>5</v>
      </c>
      <c r="B38" s="43" t="inlineStr">
        <is>
          <t>Arranca el frente. Se arma la landing nueva de cotización, con formulario propio</t>
        </is>
      </c>
    </row>
    <row r="39" ht="26" customHeight="1">
      <c r="A39" s="47" t="n">
        <v>8</v>
      </c>
      <c r="B39" s="43" t="inlineStr">
        <is>
          <t>Se conecta a GoHighLevel y se prueba de punta a punta</t>
        </is>
      </c>
    </row>
    <row r="40" ht="26" customHeight="1">
      <c r="A40" s="47" t="n">
        <v>9</v>
      </c>
      <c r="B40" s="43" t="inlineStr">
        <is>
          <t>Queda lista y revisada, con el fin de semana de margen por si algo falla</t>
        </is>
      </c>
    </row>
    <row r="41" ht="26" customHeight="1">
      <c r="A41" s="47" t="n">
        <v>13</v>
      </c>
      <c r="B41" s="43" t="inlineStr">
        <is>
          <t>La landing nueva entra en servicio y arranca la campaña de tráfico hacia ella</t>
        </is>
      </c>
    </row>
    <row r="42" ht="26" customHeight="1">
      <c r="A42" s="47" t="n">
        <v>16</v>
      </c>
      <c r="B42" s="43" t="inlineStr">
        <is>
          <t>Primera lectura: cuántos formularios llegaron y cuántos se contactaron</t>
        </is>
      </c>
    </row>
    <row r="43" ht="26" customHeight="1">
      <c r="A43" s="47" t="n">
        <v>30</v>
      </c>
      <c r="B43" s="43" t="inlineStr">
        <is>
          <t>Lectura de cierre del canal</t>
        </is>
      </c>
    </row>
    <row r="45">
      <c r="A45" s="48" t="inlineStr">
        <is>
          <t>Acciones de remarketing</t>
        </is>
      </c>
    </row>
    <row r="46" ht="26" customHeight="1">
      <c r="A46" s="49" t="n">
        <v>5</v>
      </c>
      <c r="B46" s="43" t="inlineStr">
        <is>
          <t>Arranca el frente: se arma la base, se separan los tres grupos por días y se prepara la pieza del primer envío. De acá en adelante, el seguimiento de 0 a 7 días es trabajo diario del asesor, sin pausa hasta fin de mes</t>
        </is>
      </c>
    </row>
    <row r="47" ht="26" customHeight="1">
      <c r="A47" s="49" t="n">
        <v>7</v>
      </c>
      <c r="B47" s="43" t="inlineStr">
        <is>
          <t>Primer envío semanal. Los tres grupos salen el mismo miércoles, cada uno al suyo: de 8 a 30 días con contenido, bono y financiamiento; de 31 a 60 con nueva oferta e invitación a test drive; más de 60 con reciclaje de base y un motivo de contacto nuevo</t>
        </is>
      </c>
    </row>
    <row r="48" ht="26" customHeight="1">
      <c r="A48" s="49" t="n">
        <v>14</v>
      </c>
      <c r="B48" s="43" t="inlineStr">
        <is>
          <t>Envío semanal, los tres grupos</t>
        </is>
      </c>
    </row>
    <row r="49" ht="26" customHeight="1">
      <c r="A49" s="49" t="n">
        <v>21</v>
      </c>
      <c r="B49" s="43" t="inlineStr">
        <is>
          <t>Envío semanal, los tres grupos</t>
        </is>
      </c>
    </row>
    <row r="50" ht="26" customHeight="1">
      <c r="A50" s="49" t="n">
        <v>28</v>
      </c>
      <c r="B50" s="43" t="inlineStr">
        <is>
          <t>Envío semanal, los tres grupos. Último del mes</t>
        </is>
      </c>
    </row>
    <row r="52">
      <c r="A52" s="40" t="inlineStr">
        <is>
          <t>La regla del presupuesto</t>
        </is>
      </c>
    </row>
    <row r="53" ht="30" customHeight="1">
      <c r="A53" s="43" t="inlineStr">
        <is>
          <t>Si el costo por lead de los últimos 7 días va bajo S/ 9,44 y los leads van sobre 48 al día</t>
        </is>
      </c>
      <c r="F53" s="50" t="inlineStr">
        <is>
          <t>se sube el presupuesto diario un 10%</t>
        </is>
      </c>
    </row>
    <row r="54" ht="30" customHeight="1">
      <c r="A54" s="43" t="inlineStr">
        <is>
          <t>Si el costo por lead va entre S/ 9,44 y S/ 11</t>
        </is>
      </c>
      <c r="F54" s="50" t="inlineStr">
        <is>
          <t>se deja igual y se cambia la peor creatividad</t>
        </is>
      </c>
    </row>
    <row r="55" ht="30" customHeight="1">
      <c r="A55" s="43" t="inlineStr">
        <is>
          <t>Si el costo por lead pasa de S/ 11</t>
        </is>
      </c>
      <c r="F55" s="50" t="inlineStr">
        <is>
          <t>no se sube nada, se poda el anuncio caro y se revisa el viernes</t>
        </is>
      </c>
    </row>
    <row r="56" ht="30" customHeight="1">
      <c r="A56" s="43" t="inlineStr">
        <is>
          <t>El techo del mes es S/ 14.000</t>
        </is>
      </c>
      <c r="F56" s="50" t="inlineStr">
        <is>
          <t>lo que no se gaste no se fuerza: pasa a noviembre, que ya sube a S/ 15.500</t>
        </is>
      </c>
    </row>
  </sheetData>
  <mergeCells count="39">
    <mergeCell ref="B42:J42"/>
    <mergeCell ref="F56:L56"/>
    <mergeCell ref="B14:J14"/>
    <mergeCell ref="B17:J17"/>
    <mergeCell ref="B23:J23"/>
    <mergeCell ref="B38:J38"/>
    <mergeCell ref="B29:J29"/>
    <mergeCell ref="B19:J19"/>
    <mergeCell ref="B34:J34"/>
    <mergeCell ref="A54:E54"/>
    <mergeCell ref="B28:J28"/>
    <mergeCell ref="F53:L53"/>
    <mergeCell ref="B40:J40"/>
    <mergeCell ref="B49:J49"/>
    <mergeCell ref="F54:L54"/>
    <mergeCell ref="A56:E56"/>
    <mergeCell ref="B24:J24"/>
    <mergeCell ref="B30:J30"/>
    <mergeCell ref="B15:J15"/>
    <mergeCell ref="B33:J33"/>
    <mergeCell ref="A55:E55"/>
    <mergeCell ref="B20:J20"/>
    <mergeCell ref="B32:J32"/>
    <mergeCell ref="B50:J50"/>
    <mergeCell ref="B41:J41"/>
    <mergeCell ref="F55:L55"/>
    <mergeCell ref="B35:J35"/>
    <mergeCell ref="B47:J47"/>
    <mergeCell ref="B16:J16"/>
    <mergeCell ref="A53:E53"/>
    <mergeCell ref="B46:J46"/>
    <mergeCell ref="B22:J22"/>
    <mergeCell ref="B31:J31"/>
    <mergeCell ref="B18:J18"/>
    <mergeCell ref="B27:J27"/>
    <mergeCell ref="B43:J43"/>
    <mergeCell ref="B39:J39"/>
    <mergeCell ref="B21:J21"/>
    <mergeCell ref="B48:J4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cols>
    <col width="3" customWidth="1" min="1" max="1"/>
  </cols>
  <sheetData>
    <row r="1" ht="26" customHeight="1">
      <c r="A1" s="1" t="inlineStr">
        <is>
          <t>Los cuadros del plan. Se mueven solos al cambiar la hoja Plan.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6" customHeight="1">
      <c r="A1" s="1" t="inlineStr">
        <is>
          <t>Lo que de verdad pasó en 2026</t>
        </is>
      </c>
    </row>
    <row r="2">
      <c r="A2" s="2" t="inlineStr">
        <is>
          <t>Sale del cruce de los leads de Meta contra los autos facturados por Auto Summit. No se edita.</t>
        </is>
      </c>
    </row>
    <row r="4">
      <c r="A4" s="51" t="inlineStr">
        <is>
          <t>Mes</t>
        </is>
      </c>
      <c r="B4" s="51" t="inlineStr">
        <is>
          <t>Inversión</t>
        </is>
      </c>
      <c r="C4" s="51" t="inlineStr">
        <is>
          <t>Leads</t>
        </is>
      </c>
      <c r="D4" s="51" t="inlineStr">
        <is>
          <t>Costo por lead</t>
        </is>
      </c>
      <c r="E4" s="51" t="inlineStr">
        <is>
          <t>Autos del equipo</t>
        </is>
      </c>
      <c r="F4" s="51" t="inlineStr">
        <is>
          <t>De Meta</t>
        </is>
      </c>
      <c r="G4" s="51" t="inlineStr">
        <is>
          <t>De la web</t>
        </is>
      </c>
      <c r="H4" s="51" t="inlineStr">
        <is>
          <t>Tasa de cierre</t>
        </is>
      </c>
    </row>
    <row r="5">
      <c r="A5" s="52" t="inlineStr">
        <is>
          <t>Ene 26</t>
        </is>
      </c>
      <c r="B5" s="53" t="n">
        <v>8438.42</v>
      </c>
      <c r="C5" s="54" t="n">
        <v>1635</v>
      </c>
      <c r="D5" s="55">
        <f>B5/C5</f>
        <v/>
      </c>
      <c r="E5" s="56" t="n">
        <v>22</v>
      </c>
      <c r="F5" s="56" t="n">
        <v>3</v>
      </c>
      <c r="G5" s="56" t="n">
        <v>0</v>
      </c>
      <c r="H5" s="57">
        <f>F5/C5</f>
        <v/>
      </c>
    </row>
    <row r="6">
      <c r="A6" s="52" t="inlineStr">
        <is>
          <t>Feb 26</t>
        </is>
      </c>
      <c r="B6" s="53" t="n">
        <v>11174.29</v>
      </c>
      <c r="C6" s="54" t="n">
        <v>1567</v>
      </c>
      <c r="D6" s="55">
        <f>B6/C6</f>
        <v/>
      </c>
      <c r="E6" s="56" t="n">
        <v>24</v>
      </c>
      <c r="F6" s="56" t="n">
        <v>7</v>
      </c>
      <c r="G6" s="56" t="n">
        <v>0</v>
      </c>
      <c r="H6" s="57">
        <f>F6/C6</f>
        <v/>
      </c>
    </row>
    <row r="7">
      <c r="A7" s="52" t="inlineStr">
        <is>
          <t>Mar 26</t>
        </is>
      </c>
      <c r="B7" s="53" t="n">
        <v>8176.02</v>
      </c>
      <c r="C7" s="54" t="n">
        <v>957</v>
      </c>
      <c r="D7" s="55">
        <f>B7/C7</f>
        <v/>
      </c>
      <c r="E7" s="56" t="n">
        <v>28</v>
      </c>
      <c r="F7" s="56" t="n">
        <v>14</v>
      </c>
      <c r="G7" s="56" t="n">
        <v>0</v>
      </c>
      <c r="H7" s="57">
        <f>F7/C7</f>
        <v/>
      </c>
    </row>
    <row r="8">
      <c r="A8" s="52" t="inlineStr">
        <is>
          <t>Abr 26</t>
        </is>
      </c>
      <c r="B8" s="53" t="n">
        <v>8075.58</v>
      </c>
      <c r="C8" s="54" t="n">
        <v>614</v>
      </c>
      <c r="D8" s="55">
        <f>B8/C8</f>
        <v/>
      </c>
      <c r="E8" s="56" t="n">
        <v>30</v>
      </c>
      <c r="F8" s="56" t="n">
        <v>10</v>
      </c>
      <c r="G8" s="56" t="n">
        <v>0</v>
      </c>
      <c r="H8" s="57">
        <f>F8/C8</f>
        <v/>
      </c>
    </row>
    <row r="9">
      <c r="A9" s="52" t="inlineStr">
        <is>
          <t>May 26</t>
        </is>
      </c>
      <c r="B9" s="53" t="n">
        <v>12211.76</v>
      </c>
      <c r="C9" s="54" t="n">
        <v>1104</v>
      </c>
      <c r="D9" s="55">
        <f>B9/C9</f>
        <v/>
      </c>
      <c r="E9" s="56" t="n">
        <v>24</v>
      </c>
      <c r="F9" s="56" t="n">
        <v>7</v>
      </c>
      <c r="G9" s="56" t="n">
        <v>0</v>
      </c>
      <c r="H9" s="57">
        <f>F9/C9</f>
        <v/>
      </c>
    </row>
    <row r="10">
      <c r="A10" s="52" t="inlineStr">
        <is>
          <t>Jun 26</t>
        </is>
      </c>
      <c r="B10" s="53" t="n">
        <v>8598.129999999999</v>
      </c>
      <c r="C10" s="54" t="n">
        <v>584</v>
      </c>
      <c r="D10" s="55">
        <f>B10/C10</f>
        <v/>
      </c>
      <c r="E10" s="56" t="n">
        <v>21</v>
      </c>
      <c r="F10" s="56" t="n">
        <v>11</v>
      </c>
      <c r="G10" s="56" t="n">
        <v>0</v>
      </c>
      <c r="H10" s="57">
        <f>F10/C10</f>
        <v/>
      </c>
    </row>
    <row r="11">
      <c r="A11" s="52" t="inlineStr">
        <is>
          <t>Jul 26</t>
        </is>
      </c>
      <c r="B11" s="53" t="n">
        <v>14239.04</v>
      </c>
      <c r="C11" s="54" t="n">
        <v>1121</v>
      </c>
      <c r="D11" s="55">
        <f>B11/C11</f>
        <v/>
      </c>
      <c r="E11" s="56" t="n">
        <v>24</v>
      </c>
      <c r="F11" s="56" t="n">
        <v>12</v>
      </c>
      <c r="G11" s="56" t="n">
        <v>0</v>
      </c>
      <c r="H11" s="57">
        <f>F11/C11</f>
        <v/>
      </c>
    </row>
    <row r="12">
      <c r="A12" s="52" t="inlineStr">
        <is>
          <t>Ago 26</t>
        </is>
      </c>
      <c r="B12" s="53" t="n">
        <v>15034.52</v>
      </c>
      <c r="C12" s="54" t="n">
        <v>1587</v>
      </c>
      <c r="D12" s="55">
        <f>B12/C12</f>
        <v/>
      </c>
      <c r="E12" s="56" t="n">
        <v>38</v>
      </c>
      <c r="F12" s="56" t="n">
        <v>16</v>
      </c>
      <c r="G12" s="56" t="n">
        <v>1</v>
      </c>
      <c r="H12" s="57">
        <f>F12/C12</f>
        <v/>
      </c>
    </row>
    <row r="13">
      <c r="A13" s="52" t="inlineStr">
        <is>
          <t>Sep 26</t>
        </is>
      </c>
      <c r="B13" s="53" t="n">
        <v>14987.09</v>
      </c>
      <c r="C13" s="54" t="n">
        <v>1980</v>
      </c>
      <c r="D13" s="55">
        <f>B13/C13</f>
        <v/>
      </c>
      <c r="E13" s="56" t="n">
        <v>26</v>
      </c>
      <c r="F13" s="56" t="n">
        <v>13</v>
      </c>
      <c r="G13" s="56" t="n">
        <v>1</v>
      </c>
      <c r="H13" s="57">
        <f>F13/C13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2026-10-05T06:12:18Z</dcterms:created>
  <dcterms:modified xsi:type="dcterms:W3CDTF">2026-10-05T06:12:18Z</dcterms:modified>
</cp:coreProperties>
</file>